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1" i="1" l="1"/>
  <c r="E14" i="1"/>
  <c r="D18" i="1"/>
  <c r="E18" i="1" s="1"/>
  <c r="E22" i="1"/>
  <c r="E38" i="1" l="1"/>
  <c r="F12" i="1"/>
  <c r="D12" i="1"/>
  <c r="F18" i="1"/>
  <c r="F24" i="1"/>
  <c r="D24" i="1"/>
  <c r="E27" i="1"/>
  <c r="E36" i="1"/>
  <c r="F6" i="1"/>
  <c r="E37" i="1"/>
  <c r="E30" i="1"/>
  <c r="E29" i="1" s="1"/>
  <c r="F29" i="1"/>
  <c r="F38" i="1" s="1"/>
  <c r="D29" i="1"/>
  <c r="D38" i="1" s="1"/>
  <c r="E35" i="1"/>
  <c r="D6" i="1"/>
  <c r="F28" i="1" l="1"/>
  <c r="F39" i="1" s="1"/>
  <c r="D28" i="1"/>
  <c r="E28" i="1" l="1"/>
  <c r="E39" i="1" s="1"/>
  <c r="D39" i="1"/>
  <c r="E20" i="1"/>
  <c r="E23" i="1"/>
  <c r="E10" i="1" l="1"/>
  <c r="E9" i="1"/>
  <c r="E8" i="1"/>
  <c r="E15" i="1"/>
  <c r="E13" i="1"/>
  <c r="E32" i="1"/>
  <c r="E25" i="1"/>
  <c r="E12" i="1" l="1"/>
  <c r="E6" i="1"/>
  <c r="E24" i="1" l="1"/>
</calcChain>
</file>

<file path=xl/sharedStrings.xml><?xml version="1.0" encoding="utf-8"?>
<sst xmlns="http://schemas.openxmlformats.org/spreadsheetml/2006/main" count="48" uniqueCount="43">
  <si>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</si>
  <si>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</si>
  <si>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</si>
  <si>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</si>
  <si>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</si>
  <si>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</si>
  <si>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</si>
  <si>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</si>
  <si>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</si>
  <si>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</si>
  <si>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Расходы на управление МКД</t>
  </si>
  <si>
    <t>Вывоз мусора</t>
  </si>
  <si>
    <t>услуги сторонней организации</t>
  </si>
  <si>
    <t>Содержание придомовой территории</t>
  </si>
  <si>
    <t>рудования и конструкций МКД</t>
  </si>
  <si>
    <t xml:space="preserve">Факт </t>
  </si>
  <si>
    <t>инвентарь хозматер.</t>
  </si>
  <si>
    <t xml:space="preserve">ОТЧЕТ ИСПОЛНЕНИЯ СТАТЬИ"СОДЕРЖАНИЕ И РЕМОНТ ЖИЛЬЯ" за 2016год </t>
  </si>
  <si>
    <t>оплата труда ВДС</t>
  </si>
  <si>
    <t xml:space="preserve">Фактические </t>
  </si>
  <si>
    <t>расходы за 2016г</t>
  </si>
  <si>
    <t xml:space="preserve">  Тариф</t>
  </si>
  <si>
    <t>утвержденный</t>
  </si>
  <si>
    <t>ТСЖ "НИКА" ж.д.Вятская 75/2</t>
  </si>
  <si>
    <t>Т/обслуживание УУТЭ</t>
  </si>
  <si>
    <t>Т/обслуживание газопроводов</t>
  </si>
  <si>
    <t xml:space="preserve">Прочие:услуги банка </t>
  </si>
  <si>
    <t>зарплата председ с отчислен.</t>
  </si>
  <si>
    <t>зарплата бухгалтера с отчисл</t>
  </si>
  <si>
    <t>ИТОГО</t>
  </si>
  <si>
    <t xml:space="preserve"> СОДЕРЖАНИЕ ДОМА</t>
  </si>
  <si>
    <t>ТЕХНИЧЕСКОЕ ОБСЛУЖИВАНИЕ</t>
  </si>
  <si>
    <t>Домофон</t>
  </si>
  <si>
    <t>озеленение,полив</t>
  </si>
  <si>
    <t>ВСЕГО ЗАТРАТ</t>
  </si>
  <si>
    <t>зарплата с отчисл электрика</t>
  </si>
  <si>
    <t>Зарплата с отчисл по уборке МОП</t>
  </si>
  <si>
    <t>Зарпл с отчис по уборке территории</t>
  </si>
  <si>
    <t>сантехматериалы</t>
  </si>
  <si>
    <t>ремонт водоснабжения</t>
  </si>
  <si>
    <t>электроматериалы</t>
  </si>
  <si>
    <t>подготовка к отопит сезону,чистка канализац</t>
  </si>
  <si>
    <t>ощехозяйственные сайт,ключи ГИЗ ЖКХ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</si>
</sst>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1"/>
      <color rgb="FFFF0000"/>
      <name val="Arial Cyr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0" fillId="0" borderId="0" xfId="0" applyNumberFormat="1"/>
    <xf numFmtId="2" fontId="0" fillId="0" borderId="2" xfId="0" applyNumberFormat="1" applyFont="1" applyBorder="1"/>
    <xf numFmtId="0" fontId="6" fillId="2" borderId="6" xfId="0" applyFont="1" applyFill="1" applyBorder="1"/>
    <xf numFmtId="2" fontId="6" fillId="2" borderId="6" xfId="0" applyNumberFormat="1" applyFont="1" applyFill="1" applyBorder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0" fontId="1" fillId="0" borderId="4" xfId="0" applyFont="1" applyBorder="1"/>
    <xf numFmtId="0" fontId="5" fillId="0" borderId="10" xfId="0" applyFont="1" applyBorder="1"/>
    <xf numFmtId="0" fontId="7" fillId="0" borderId="0" xfId="0" applyFont="1" applyBorder="1"/>
    <xf numFmtId="0" fontId="5" fillId="0" borderId="0" xfId="0" applyFont="1" applyBorder="1"/>
    <xf numFmtId="2" fontId="0" fillId="0" borderId="0" xfId="0" applyNumberFormat="1" applyFont="1" applyBorder="1"/>
    <xf numFmtId="0" fontId="5" fillId="0" borderId="14" xfId="0" applyFont="1" applyBorder="1"/>
    <xf numFmtId="0" fontId="7" fillId="0" borderId="15" xfId="0" applyFont="1" applyBorder="1"/>
    <xf numFmtId="2" fontId="1" fillId="0" borderId="14" xfId="0" applyNumberFormat="1" applyFont="1" applyBorder="1"/>
    <xf numFmtId="2" fontId="1" fillId="0" borderId="0" xfId="0" applyNumberFormat="1" applyFont="1" applyBorder="1"/>
    <xf numFmtId="0" fontId="7" fillId="0" borderId="3" xfId="0" applyFont="1" applyBorder="1"/>
    <xf numFmtId="0" fontId="1" fillId="0" borderId="14" xfId="0" applyFont="1" applyBorder="1"/>
    <xf numFmtId="0" fontId="1" fillId="0" borderId="0" xfId="0" applyFont="1" applyBorder="1"/>
    <xf numFmtId="0" fontId="7" fillId="0" borderId="5" xfId="0" applyFont="1" applyBorder="1"/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2" borderId="2" xfId="0" applyFont="1" applyFill="1" applyBorder="1"/>
    <xf numFmtId="2" fontId="6" fillId="2" borderId="13" xfId="0" applyNumberFormat="1" applyFont="1" applyFill="1" applyBorder="1"/>
    <xf numFmtId="0" fontId="0" fillId="0" borderId="0" xfId="0" applyFont="1"/>
    <xf numFmtId="0" fontId="0" fillId="0" borderId="4" xfId="0" applyBorder="1"/>
    <xf numFmtId="0" fontId="5" fillId="0" borderId="15" xfId="0" applyFont="1" applyBorder="1"/>
    <xf numFmtId="2" fontId="1" fillId="0" borderId="15" xfId="0" applyNumberFormat="1" applyFont="1" applyBorder="1"/>
    <xf numFmtId="0" fontId="5" fillId="0" borderId="5" xfId="0" applyFont="1" applyBorder="1"/>
    <xf numFmtId="0" fontId="0" fillId="0" borderId="6" xfId="0" applyFont="1" applyBorder="1"/>
    <xf numFmtId="2" fontId="6" fillId="0" borderId="6" xfId="0" applyNumberFormat="1" applyFont="1" applyBorder="1"/>
    <xf numFmtId="2" fontId="6" fillId="0" borderId="5" xfId="0" applyNumberFormat="1" applyFont="1" applyBorder="1"/>
    <xf numFmtId="0" fontId="6" fillId="0" borderId="12" xfId="0" applyFont="1" applyBorder="1"/>
    <xf numFmtId="0" fontId="6" fillId="0" borderId="5" xfId="0" applyFont="1" applyBorder="1"/>
    <xf numFmtId="2" fontId="0" fillId="0" borderId="6" xfId="0" applyNumberFormat="1" applyFont="1" applyBorder="1"/>
    <xf numFmtId="0" fontId="0" fillId="0" borderId="3" xfId="0" applyFont="1" applyBorder="1"/>
    <xf numFmtId="2" fontId="5" fillId="0" borderId="1" xfId="0" applyNumberFormat="1" applyFont="1" applyBorder="1"/>
    <xf numFmtId="2" fontId="0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workbookViewId="0">
      <selection activeCell="K25" sqref="K25"/>
    </sheetView>
  </sheetViews>
  <sheetFormatPr defaultRowHeight="13.2" x14ac:dyDescent="0.25"/>
  <cols>
    <col min="1" max="1" width="9.109375" customWidth="1"/>
    <col min="2" max="2" width="42" customWidth="1"/>
    <col min="3" max="3" width="8.109375" customWidth="1"/>
    <col min="4" max="4" width="15.5546875" customWidth="1"/>
    <col min="5" max="5" width="16.21875" customWidth="1"/>
    <col min="6" max="6" width="13.77734375" customWidth="1"/>
    <col min="7" max="7" width="16.44140625" hidden="1" customWidth="1"/>
  </cols>
  <sheetData>
    <row r="1" spans="1:7" ht="15" x14ac:dyDescent="0.25">
      <c r="A1" s="29"/>
      <c r="B1" s="45" t="s">
        <v>17</v>
      </c>
      <c r="C1" s="45"/>
      <c r="D1" s="45"/>
      <c r="E1" s="46"/>
      <c r="F1" s="47"/>
      <c r="G1" s="46"/>
    </row>
    <row r="2" spans="1:7" ht="15" x14ac:dyDescent="0.25">
      <c r="A2" s="1"/>
      <c r="B2" s="46" t="s">
        <v>23</v>
      </c>
      <c r="C2" s="46"/>
      <c r="D2" s="47"/>
      <c r="E2" s="46"/>
      <c r="F2" s="46"/>
      <c r="G2" s="46"/>
    </row>
    <row r="3" spans="1:7" ht="15.6" thickBot="1" x14ac:dyDescent="0.3">
      <c r="A3" s="1"/>
      <c r="B3" s="1"/>
      <c r="D3" s="1"/>
      <c r="E3" s="1"/>
      <c r="F3" s="67">
        <v>2461.1</v>
      </c>
      <c r="G3" s="1">
        <v>2817.1</v>
      </c>
    </row>
    <row r="4" spans="1:7" ht="13.8" x14ac:dyDescent="0.25">
      <c r="A4" s="6" t="s">
        <v>0</v>
      </c>
      <c r="B4" s="2" t="s">
        <v>2</v>
      </c>
      <c r="C4" s="6" t="s">
        <v>4</v>
      </c>
      <c r="D4" s="34" t="s">
        <v>19</v>
      </c>
      <c r="E4" s="62" t="s">
        <v>15</v>
      </c>
      <c r="F4" s="63" t="s">
        <v>21</v>
      </c>
      <c r="G4" s="34"/>
    </row>
    <row r="5" spans="1:7" ht="23.25" customHeight="1" thickBot="1" x14ac:dyDescent="0.3">
      <c r="A5" s="3"/>
      <c r="B5" s="5"/>
      <c r="C5" s="7" t="s">
        <v>3</v>
      </c>
      <c r="D5" s="33" t="s">
        <v>20</v>
      </c>
      <c r="E5" s="61" t="s">
        <v>1</v>
      </c>
      <c r="F5" s="64" t="s">
        <v>22</v>
      </c>
      <c r="G5" s="33"/>
    </row>
    <row r="6" spans="1:7" x14ac:dyDescent="0.25">
      <c r="A6" s="13">
        <v>1</v>
      </c>
      <c r="B6" s="14" t="s">
        <v>13</v>
      </c>
      <c r="C6" s="22" t="s">
        <v>9</v>
      </c>
      <c r="D6" s="14">
        <f>D8+D9+D10</f>
        <v>68003.790000000008</v>
      </c>
      <c r="E6" s="35">
        <f>E8+E10+E9</f>
        <v>2.3026217951322581</v>
      </c>
      <c r="F6" s="14">
        <f>F8+F9+F10</f>
        <v>3.41</v>
      </c>
      <c r="G6" s="35"/>
    </row>
    <row r="7" spans="1:7" ht="10.8" customHeight="1" thickBot="1" x14ac:dyDescent="0.3">
      <c r="A7" s="15"/>
      <c r="B7" s="16"/>
      <c r="C7" s="23"/>
      <c r="D7" s="16"/>
      <c r="E7" s="37"/>
      <c r="F7" s="16"/>
      <c r="G7" s="16"/>
    </row>
    <row r="8" spans="1:7" ht="18" customHeight="1" x14ac:dyDescent="0.25">
      <c r="A8" s="10"/>
      <c r="B8" s="11" t="s">
        <v>37</v>
      </c>
      <c r="C8" s="12"/>
      <c r="D8" s="11">
        <v>57853.79</v>
      </c>
      <c r="E8" s="36">
        <f>D8/F3/12</f>
        <v>1.9589407852857124</v>
      </c>
      <c r="F8" s="11">
        <v>1.97</v>
      </c>
      <c r="G8" s="11"/>
    </row>
    <row r="9" spans="1:7" ht="18" customHeight="1" x14ac:dyDescent="0.25">
      <c r="A9" s="10"/>
      <c r="B9" s="11" t="s">
        <v>33</v>
      </c>
      <c r="C9" s="12"/>
      <c r="D9" s="11">
        <v>10150</v>
      </c>
      <c r="E9" s="36">
        <f>D9/F3/12</f>
        <v>0.34368100984654565</v>
      </c>
      <c r="F9" s="11">
        <v>1.44</v>
      </c>
      <c r="G9" s="11"/>
    </row>
    <row r="10" spans="1:7" ht="18" customHeight="1" thickBot="1" x14ac:dyDescent="0.3">
      <c r="A10" s="10"/>
      <c r="B10" s="11" t="s">
        <v>16</v>
      </c>
      <c r="C10" s="12"/>
      <c r="D10" s="11"/>
      <c r="E10" s="36">
        <f>D10/F3/12</f>
        <v>0</v>
      </c>
      <c r="F10" s="11"/>
      <c r="G10" s="11"/>
    </row>
    <row r="11" spans="1:7" x14ac:dyDescent="0.25">
      <c r="A11" s="14">
        <v>2</v>
      </c>
      <c r="B11" s="14" t="s">
        <v>6</v>
      </c>
      <c r="C11" s="21" t="s">
        <v>9</v>
      </c>
      <c r="D11" s="14"/>
      <c r="E11" s="35"/>
      <c r="F11" s="14"/>
      <c r="G11" s="14"/>
    </row>
    <row r="12" spans="1:7" ht="15" customHeight="1" thickBot="1" x14ac:dyDescent="0.3">
      <c r="A12" s="18"/>
      <c r="B12" s="18" t="s">
        <v>5</v>
      </c>
      <c r="C12" s="24"/>
      <c r="D12" s="18">
        <f>D13+D14+D15</f>
        <v>115393.08</v>
      </c>
      <c r="E12" s="39">
        <f>E13+E15</f>
        <v>2.5890618016334161</v>
      </c>
      <c r="F12" s="18">
        <f>F13+F15+F14</f>
        <v>5.2</v>
      </c>
      <c r="G12" s="16"/>
    </row>
    <row r="13" spans="1:7" ht="19.2" customHeight="1" x14ac:dyDescent="0.25">
      <c r="A13" s="59"/>
      <c r="B13" s="26" t="s">
        <v>36</v>
      </c>
      <c r="C13" s="51"/>
      <c r="D13" s="26">
        <v>65634.28</v>
      </c>
      <c r="E13" s="79">
        <f>D13/F3/12</f>
        <v>2.2223897173350671</v>
      </c>
      <c r="F13" s="26">
        <v>3.92</v>
      </c>
      <c r="G13" s="12"/>
    </row>
    <row r="14" spans="1:7" ht="15.6" customHeight="1" x14ac:dyDescent="0.25">
      <c r="A14" s="59"/>
      <c r="B14" s="11" t="s">
        <v>35</v>
      </c>
      <c r="C14" s="51"/>
      <c r="D14" s="78">
        <v>38929.800000000003</v>
      </c>
      <c r="E14" s="80">
        <f>D14/F3/12</f>
        <v>1.3181707366624682</v>
      </c>
      <c r="F14" s="11">
        <v>1.28</v>
      </c>
      <c r="G14" s="12"/>
    </row>
    <row r="15" spans="1:7" ht="20.25" customHeight="1" thickBot="1" x14ac:dyDescent="0.3">
      <c r="A15" s="59"/>
      <c r="B15" s="17" t="s">
        <v>40</v>
      </c>
      <c r="C15" s="51"/>
      <c r="D15" s="33">
        <v>10829</v>
      </c>
      <c r="E15" s="42">
        <f>D15/F3/12</f>
        <v>0.36667208429834902</v>
      </c>
      <c r="F15" s="17"/>
      <c r="G15" s="49"/>
    </row>
    <row r="16" spans="1:7" ht="0.6" customHeight="1" thickBot="1" x14ac:dyDescent="0.3">
      <c r="A16" s="48"/>
      <c r="B16" s="17"/>
      <c r="C16" s="49"/>
      <c r="D16" s="33"/>
      <c r="E16" s="42"/>
      <c r="F16" s="17"/>
      <c r="G16" s="17"/>
    </row>
    <row r="17" spans="1:7" ht="15.6" customHeight="1" x14ac:dyDescent="0.25">
      <c r="A17" s="14">
        <v>3</v>
      </c>
      <c r="B17" s="14" t="s">
        <v>7</v>
      </c>
      <c r="C17" s="21" t="s">
        <v>9</v>
      </c>
      <c r="D17" s="14"/>
      <c r="E17" s="35"/>
      <c r="F17" s="14"/>
      <c r="G17" s="14"/>
    </row>
    <row r="18" spans="1:7" ht="14.4" customHeight="1" x14ac:dyDescent="0.25">
      <c r="A18" s="18"/>
      <c r="B18" s="18" t="s">
        <v>8</v>
      </c>
      <c r="C18" s="20"/>
      <c r="D18" s="18">
        <f>D20+D21+D22+D23</f>
        <v>217081.07</v>
      </c>
      <c r="E18" s="39">
        <f>D18/F3/12</f>
        <v>7.3504080153860754</v>
      </c>
      <c r="F18" s="39">
        <f>F20</f>
        <v>1.33</v>
      </c>
      <c r="G18" s="18"/>
    </row>
    <row r="19" spans="1:7" ht="16.8" customHeight="1" thickBot="1" x14ac:dyDescent="0.3">
      <c r="A19" s="16"/>
      <c r="B19" s="16" t="s">
        <v>14</v>
      </c>
      <c r="C19" s="20"/>
      <c r="D19" s="16"/>
      <c r="E19" s="37"/>
      <c r="F19" s="16"/>
      <c r="G19" s="16"/>
    </row>
    <row r="20" spans="1:7" x14ac:dyDescent="0.25">
      <c r="A20" s="25"/>
      <c r="B20" s="27" t="s">
        <v>18</v>
      </c>
      <c r="C20" s="26"/>
      <c r="D20" s="11">
        <v>29180.42</v>
      </c>
      <c r="E20" s="36">
        <f>D20/F3/12</f>
        <v>0.98805479934446661</v>
      </c>
      <c r="F20" s="11">
        <v>1.33</v>
      </c>
      <c r="G20" s="11"/>
    </row>
    <row r="21" spans="1:7" ht="15" customHeight="1" x14ac:dyDescent="0.25">
      <c r="A21" s="25"/>
      <c r="B21" s="25" t="s">
        <v>41</v>
      </c>
      <c r="C21" s="11"/>
      <c r="D21" s="4">
        <v>93147.05</v>
      </c>
      <c r="E21" s="40">
        <f>D21/F3/12</f>
        <v>3.153977557460756</v>
      </c>
      <c r="F21" s="4"/>
      <c r="G21" s="4"/>
    </row>
    <row r="22" spans="1:7" ht="12.6" customHeight="1" x14ac:dyDescent="0.25">
      <c r="A22" s="25"/>
      <c r="B22" s="25" t="s">
        <v>39</v>
      </c>
      <c r="C22" s="11"/>
      <c r="D22" s="4">
        <v>23018</v>
      </c>
      <c r="E22" s="40">
        <f>D22/F3/12</f>
        <v>0.77939403789633366</v>
      </c>
      <c r="F22" s="4"/>
      <c r="G22" s="4"/>
    </row>
    <row r="23" spans="1:7" ht="16.8" customHeight="1" thickBot="1" x14ac:dyDescent="0.3">
      <c r="A23" s="25"/>
      <c r="B23" s="25" t="s">
        <v>38</v>
      </c>
      <c r="C23" s="11"/>
      <c r="D23" s="4">
        <v>71735.600000000006</v>
      </c>
      <c r="E23" s="40">
        <f>D23/F3/12</f>
        <v>2.4289816206845178</v>
      </c>
      <c r="F23" s="4"/>
      <c r="G23" s="4"/>
    </row>
    <row r="24" spans="1:7" ht="21.6" customHeight="1" thickBot="1" x14ac:dyDescent="0.3">
      <c r="A24" s="9">
        <v>4</v>
      </c>
      <c r="B24" s="9" t="s">
        <v>10</v>
      </c>
      <c r="C24" s="22" t="s">
        <v>9</v>
      </c>
      <c r="D24" s="14">
        <f>D25+D26+D27</f>
        <v>456744.78</v>
      </c>
      <c r="E24" s="35">
        <f>E25+E26+E27</f>
        <v>15.214903227554078</v>
      </c>
      <c r="F24" s="14">
        <f>F25+F26+F27</f>
        <v>11.76</v>
      </c>
      <c r="G24" s="13"/>
    </row>
    <row r="25" spans="1:7" ht="21.6" customHeight="1" x14ac:dyDescent="0.25">
      <c r="A25" s="25"/>
      <c r="B25" s="26" t="s">
        <v>27</v>
      </c>
      <c r="C25" s="53"/>
      <c r="D25" s="6">
        <v>225976.89</v>
      </c>
      <c r="E25" s="55">
        <f>D25/F3/12</f>
        <v>7.6516222420868729</v>
      </c>
      <c r="F25" s="6">
        <v>5.88</v>
      </c>
      <c r="G25" s="58"/>
    </row>
    <row r="26" spans="1:7" ht="14.4" customHeight="1" x14ac:dyDescent="0.25">
      <c r="A26" s="25"/>
      <c r="B26" s="11" t="s">
        <v>42</v>
      </c>
      <c r="C26" s="51"/>
      <c r="D26" s="4">
        <v>7400</v>
      </c>
      <c r="E26" s="56"/>
      <c r="F26" s="4"/>
      <c r="G26" s="59"/>
    </row>
    <row r="27" spans="1:7" ht="24" customHeight="1" thickBot="1" x14ac:dyDescent="0.3">
      <c r="A27" s="68"/>
      <c r="B27" s="17" t="s">
        <v>28</v>
      </c>
      <c r="C27" s="69"/>
      <c r="D27" s="7">
        <v>223367.89</v>
      </c>
      <c r="E27" s="70">
        <f>D27/F3/12</f>
        <v>7.5632809854672045</v>
      </c>
      <c r="F27" s="7">
        <v>5.88</v>
      </c>
      <c r="G27" s="59"/>
    </row>
    <row r="28" spans="1:7" ht="17.399999999999999" customHeight="1" thickBot="1" x14ac:dyDescent="0.3">
      <c r="A28" s="75" t="s">
        <v>29</v>
      </c>
      <c r="B28" s="30" t="s">
        <v>31</v>
      </c>
      <c r="C28" s="71"/>
      <c r="D28" s="30">
        <f>D6+D12+D18+D24</f>
        <v>857222.72</v>
      </c>
      <c r="E28" s="74">
        <f>D28/F3/12</f>
        <v>29.02573104167513</v>
      </c>
      <c r="F28" s="73">
        <f>F6+F12+F18+F24</f>
        <v>21.7</v>
      </c>
      <c r="G28" s="59"/>
    </row>
    <row r="29" spans="1:7" ht="22.2" customHeight="1" thickBot="1" x14ac:dyDescent="0.3">
      <c r="A29" s="31">
        <v>1</v>
      </c>
      <c r="B29" s="9" t="s">
        <v>11</v>
      </c>
      <c r="C29" s="32" t="s">
        <v>9</v>
      </c>
      <c r="D29" s="9">
        <f>D30+D31</f>
        <v>81072.600000000006</v>
      </c>
      <c r="E29" s="77">
        <f>E30+E31</f>
        <v>2.7451342895453252</v>
      </c>
      <c r="F29" s="72">
        <f>F30+F31</f>
        <v>3.14</v>
      </c>
      <c r="G29" s="59"/>
    </row>
    <row r="30" spans="1:7" ht="18" customHeight="1" thickBot="1" x14ac:dyDescent="0.3">
      <c r="A30" s="19"/>
      <c r="B30" s="11" t="s">
        <v>12</v>
      </c>
      <c r="C30" s="28"/>
      <c r="D30" s="11">
        <v>81072.600000000006</v>
      </c>
      <c r="E30" s="36">
        <f>D30/F3/12</f>
        <v>2.7451342895453252</v>
      </c>
      <c r="F30" s="11">
        <v>3.14</v>
      </c>
      <c r="G30" s="59"/>
    </row>
    <row r="31" spans="1:7" ht="22.8" customHeight="1" thickBot="1" x14ac:dyDescent="0.3">
      <c r="A31" s="10"/>
      <c r="B31" s="11"/>
      <c r="C31" s="28"/>
      <c r="D31" s="11"/>
      <c r="E31" s="36"/>
      <c r="F31" s="11"/>
      <c r="G31" s="60">
        <v>0.7</v>
      </c>
    </row>
    <row r="32" spans="1:7" ht="0.6" customHeight="1" thickBot="1" x14ac:dyDescent="0.3">
      <c r="A32" s="50"/>
      <c r="B32" s="11"/>
      <c r="C32" s="51"/>
      <c r="D32" s="11"/>
      <c r="E32" s="52">
        <f>D32/F3/12</f>
        <v>0</v>
      </c>
      <c r="F32" s="57"/>
      <c r="G32" s="54"/>
    </row>
    <row r="33" spans="1:7" ht="0.6" customHeight="1" thickBot="1" x14ac:dyDescent="0.3">
      <c r="A33" s="50"/>
      <c r="B33" s="11"/>
      <c r="C33" s="51"/>
      <c r="D33" s="11"/>
      <c r="E33" s="52"/>
      <c r="F33" s="57"/>
      <c r="G33" s="54"/>
    </row>
    <row r="34" spans="1:7" ht="21.6" customHeight="1" thickBot="1" x14ac:dyDescent="0.3">
      <c r="A34" s="9">
        <v>2</v>
      </c>
      <c r="B34" s="9" t="s">
        <v>24</v>
      </c>
      <c r="C34" s="30"/>
      <c r="D34" s="9">
        <v>23840.61</v>
      </c>
      <c r="E34" s="77">
        <v>0.72</v>
      </c>
      <c r="F34" s="72">
        <v>0.98</v>
      </c>
      <c r="G34" s="16"/>
    </row>
    <row r="35" spans="1:7" ht="21.6" customHeight="1" thickBot="1" x14ac:dyDescent="0.3">
      <c r="A35" s="9">
        <v>3</v>
      </c>
      <c r="B35" s="8" t="s">
        <v>25</v>
      </c>
      <c r="C35" s="30"/>
      <c r="D35" s="9">
        <v>2443.1999999999998</v>
      </c>
      <c r="E35" s="77">
        <f>D35/F3/12</f>
        <v>8.2727235788874892E-2</v>
      </c>
      <c r="F35" s="72">
        <v>0.08</v>
      </c>
      <c r="G35" s="9"/>
    </row>
    <row r="36" spans="1:7" ht="21.6" customHeight="1" thickBot="1" x14ac:dyDescent="0.3">
      <c r="A36" s="9">
        <v>5</v>
      </c>
      <c r="B36" s="8" t="s">
        <v>32</v>
      </c>
      <c r="C36" s="30"/>
      <c r="D36" s="9">
        <v>20400</v>
      </c>
      <c r="E36" s="77">
        <f>D36/F3/12</f>
        <v>0.690748039494535</v>
      </c>
      <c r="F36" s="72">
        <v>0.35</v>
      </c>
      <c r="G36" s="9"/>
    </row>
    <row r="37" spans="1:7" ht="21.6" customHeight="1" thickBot="1" x14ac:dyDescent="0.3">
      <c r="A37" s="9">
        <v>6</v>
      </c>
      <c r="B37" s="8" t="s">
        <v>26</v>
      </c>
      <c r="C37" s="30"/>
      <c r="D37" s="9">
        <v>22808.720000000001</v>
      </c>
      <c r="E37" s="77">
        <f>D37/F3/12</f>
        <v>0.77230777565587205</v>
      </c>
      <c r="F37" s="72">
        <v>0.69</v>
      </c>
      <c r="G37" s="9"/>
    </row>
    <row r="38" spans="1:7" ht="21" customHeight="1" thickBot="1" x14ac:dyDescent="0.3">
      <c r="A38" s="30" t="s">
        <v>29</v>
      </c>
      <c r="B38" s="76" t="s">
        <v>30</v>
      </c>
      <c r="C38" s="30"/>
      <c r="D38" s="9">
        <f>D29+D34+D35+D36+D37</f>
        <v>150565.13</v>
      </c>
      <c r="E38" s="38">
        <f>E29+E34+E35+E37+E36</f>
        <v>5.0109173404846068</v>
      </c>
      <c r="F38" s="9">
        <f>F29+F34+F35+F37+F36</f>
        <v>5.24</v>
      </c>
      <c r="G38" s="9"/>
    </row>
    <row r="39" spans="1:7" ht="30" customHeight="1" thickBot="1" x14ac:dyDescent="0.3">
      <c r="A39" s="43"/>
      <c r="B39" s="65" t="s">
        <v>34</v>
      </c>
      <c r="C39" s="43"/>
      <c r="D39" s="65">
        <f>D38+D28</f>
        <v>1007787.85</v>
      </c>
      <c r="E39" s="44">
        <f>E28+E38</f>
        <v>34.03664838215974</v>
      </c>
      <c r="F39" s="44">
        <f>F38+F28</f>
        <v>26.939999999999998</v>
      </c>
      <c r="G39" s="66"/>
    </row>
    <row r="40" spans="1:7" x14ac:dyDescent="0.25">
      <c r="E40" s="41"/>
    </row>
  </sheetData>
  <phoneticPr fontId="0" type="noConversion"/>
  <pageMargins left="0.25" right="0.25" top="0.75" bottom="0.75" header="0.3" footer="0.3"/>
  <pageSetup paperSize="9" scale="96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2017-03-24T10:51:54Z</cp:lastPrinted>
  <dcterms:created xsi:type="dcterms:W3CDTF">2011-07-12T11:42:04Z</dcterms:created>
  <dcterms:modified xsi:type="dcterms:W3CDTF">2017-03-24T10:51:57Z</dcterms:modified>
</cp:coreProperties>
</file>